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3365"/>
  </bookViews>
  <sheets>
    <sheet name="Sheet1" sheetId="1" r:id="rId1"/>
  </sheets>
  <definedNames>
    <definedName name="_xlnm.Print_Area" localSheetId="0">Sheet1!$E$4:$N$44</definedName>
  </definedNames>
  <calcPr calcId="14562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I10" i="1" l="1"/>
  <c r="I9" i="1"/>
  <c r="J9" i="1" s="1"/>
  <c r="G10" i="1"/>
  <c r="G11" i="1" s="1"/>
  <c r="G12" i="1" s="1"/>
  <c r="K10" i="1"/>
  <c r="I11" i="1" l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K9" i="1"/>
  <c r="L9" i="1" s="1"/>
  <c r="M9" i="1" s="1"/>
  <c r="L10" i="1"/>
  <c r="M10" i="1" s="1"/>
  <c r="J10" i="1"/>
  <c r="K11" i="1" l="1"/>
  <c r="L11" i="1" s="1"/>
  <c r="M11" i="1" s="1"/>
  <c r="J11" i="1"/>
  <c r="K12" i="1" l="1"/>
  <c r="L12" i="1" s="1"/>
  <c r="M12" i="1" s="1"/>
  <c r="J12" i="1"/>
  <c r="K13" i="1" l="1"/>
  <c r="L13" i="1" s="1"/>
  <c r="M13" i="1" s="1"/>
  <c r="J13" i="1"/>
  <c r="J14" i="1" l="1"/>
  <c r="K14" i="1"/>
  <c r="L14" i="1" s="1"/>
  <c r="M14" i="1" s="1"/>
  <c r="K15" i="1" l="1"/>
  <c r="L15" i="1" s="1"/>
  <c r="M15" i="1" s="1"/>
  <c r="J15" i="1"/>
  <c r="K16" i="1" l="1"/>
  <c r="L16" i="1" s="1"/>
  <c r="M16" i="1" s="1"/>
  <c r="J16" i="1"/>
  <c r="K17" i="1" l="1"/>
  <c r="L17" i="1" s="1"/>
  <c r="M17" i="1" s="1"/>
  <c r="J17" i="1"/>
  <c r="J18" i="1" l="1"/>
  <c r="K18" i="1"/>
  <c r="L18" i="1" s="1"/>
  <c r="M18" i="1" s="1"/>
  <c r="K19" i="1" l="1"/>
  <c r="L19" i="1" s="1"/>
  <c r="M19" i="1" s="1"/>
  <c r="J19" i="1"/>
  <c r="K21" i="1" l="1"/>
  <c r="L21" i="1" s="1"/>
  <c r="M21" i="1" s="1"/>
  <c r="J21" i="1"/>
  <c r="K20" i="1"/>
  <c r="L20" i="1" s="1"/>
  <c r="M20" i="1" s="1"/>
  <c r="J20" i="1"/>
  <c r="J22" i="1" l="1"/>
  <c r="K22" i="1"/>
  <c r="L22" i="1" s="1"/>
  <c r="M22" i="1" s="1"/>
  <c r="K23" i="1" l="1"/>
  <c r="L23" i="1" s="1"/>
  <c r="M23" i="1" s="1"/>
  <c r="J23" i="1"/>
  <c r="J24" i="1" l="1"/>
  <c r="K24" i="1"/>
  <c r="L24" i="1" s="1"/>
  <c r="M24" i="1" s="1"/>
  <c r="J25" i="1" l="1"/>
  <c r="K25" i="1"/>
  <c r="L25" i="1" s="1"/>
  <c r="M25" i="1" s="1"/>
  <c r="K26" i="1" l="1"/>
  <c r="L26" i="1" s="1"/>
  <c r="M26" i="1" s="1"/>
  <c r="J26" i="1"/>
  <c r="K27" i="1" l="1"/>
  <c r="L27" i="1" s="1"/>
  <c r="M27" i="1" s="1"/>
  <c r="J27" i="1"/>
  <c r="K28" i="1" l="1"/>
  <c r="L28" i="1" s="1"/>
  <c r="M28" i="1" s="1"/>
  <c r="J28" i="1"/>
  <c r="J29" i="1" l="1"/>
  <c r="K29" i="1"/>
  <c r="L29" i="1" s="1"/>
  <c r="M29" i="1" s="1"/>
  <c r="J30" i="1" l="1"/>
  <c r="K30" i="1"/>
  <c r="L30" i="1" s="1"/>
  <c r="M30" i="1" s="1"/>
  <c r="K31" i="1" l="1"/>
  <c r="L31" i="1" s="1"/>
  <c r="M31" i="1" s="1"/>
  <c r="J31" i="1"/>
  <c r="J32" i="1" l="1"/>
  <c r="K32" i="1"/>
  <c r="L32" i="1" s="1"/>
  <c r="M32" i="1" s="1"/>
  <c r="K33" i="1" l="1"/>
  <c r="L33" i="1" s="1"/>
  <c r="M33" i="1" s="1"/>
  <c r="J33" i="1"/>
  <c r="J34" i="1" l="1"/>
  <c r="K34" i="1"/>
  <c r="L34" i="1" s="1"/>
  <c r="M34" i="1" s="1"/>
  <c r="J35" i="1" l="1"/>
  <c r="K35" i="1"/>
  <c r="L35" i="1" s="1"/>
  <c r="M35" i="1" s="1"/>
  <c r="J36" i="1" l="1"/>
  <c r="K36" i="1"/>
  <c r="L36" i="1" s="1"/>
  <c r="M36" i="1" s="1"/>
  <c r="J37" i="1" l="1"/>
  <c r="K37" i="1"/>
  <c r="L37" i="1" s="1"/>
  <c r="M37" i="1" s="1"/>
  <c r="J38" i="1" l="1"/>
  <c r="K38" i="1"/>
  <c r="L38" i="1" s="1"/>
  <c r="M38" i="1" s="1"/>
  <c r="K39" i="1" l="1"/>
  <c r="L39" i="1" s="1"/>
  <c r="M39" i="1" s="1"/>
  <c r="J39" i="1"/>
  <c r="K40" i="1" l="1"/>
  <c r="L40" i="1" s="1"/>
  <c r="M40" i="1" s="1"/>
  <c r="J40" i="1"/>
  <c r="K41" i="1" l="1"/>
  <c r="L41" i="1" s="1"/>
  <c r="M41" i="1" s="1"/>
  <c r="J41" i="1"/>
  <c r="J42" i="1" l="1"/>
  <c r="K42" i="1"/>
  <c r="L42" i="1" s="1"/>
  <c r="M42" i="1" s="1"/>
  <c r="K43" i="1" l="1"/>
  <c r="L43" i="1" s="1"/>
  <c r="M43" i="1" s="1"/>
  <c r="J43" i="1"/>
  <c r="J44" i="1" l="1"/>
  <c r="K44" i="1"/>
  <c r="L44" i="1" s="1"/>
  <c r="M44" i="1" s="1"/>
</calcChain>
</file>

<file path=xl/sharedStrings.xml><?xml version="1.0" encoding="utf-8"?>
<sst xmlns="http://schemas.openxmlformats.org/spreadsheetml/2006/main" count="18" uniqueCount="15">
  <si>
    <t>Pulses/sec</t>
  </si>
  <si>
    <t>Pulses/(10 sec)</t>
  </si>
  <si>
    <t>Pulses/min</t>
  </si>
  <si>
    <t>feet/min</t>
  </si>
  <si>
    <t>feet/hr</t>
  </si>
  <si>
    <t>Knots</t>
  </si>
  <si>
    <t>Cup Radius</t>
  </si>
  <si>
    <t>inches</t>
  </si>
  <si>
    <t>Cup Diameter</t>
  </si>
  <si>
    <t>Cup Circumference</t>
  </si>
  <si>
    <t>feet</t>
  </si>
  <si>
    <t>Pulses/Revolution</t>
  </si>
  <si>
    <t>Datamarine S100KL Transducer Calibration</t>
  </si>
  <si>
    <t>Boat Offset  for Calibration</t>
  </si>
  <si>
    <t>knots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</si>
</sst>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8">
    <dxf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I8:N44" totalsRowShown="0" headerRowDxfId="7" dataDxfId="6">
  <tableColumns count="6">
    <tableColumn id="1" name="Pulses/sec" dataDxfId="5">
      <calculatedColumnFormula>I8+0.5</calculatedColumnFormula>
    </tableColumn>
    <tableColumn id="2" name="Pulses/(10 sec)" dataDxfId="4">
      <calculatedColumnFormula>I9*10</calculatedColumnFormula>
    </tableColumn>
    <tableColumn id="3" name="Pulses/min" dataDxfId="3">
      <calculatedColumnFormula>I9*60</calculatedColumnFormula>
    </tableColumn>
    <tableColumn id="4" name="feet/min" dataDxfId="2">
      <calculatedColumnFormula>K9*(G$12)</calculatedColumnFormula>
    </tableColumn>
    <tableColumn id="5" name="feet/hr" dataDxfId="1" dataCellStyle="Comma">
      <calculatedColumnFormula>L9*60</calculatedColumnFormula>
    </tableColumn>
    <tableColumn id="6" name="Knots" dataDxfId="0">
      <calculatedColumnFormula>M9/6076.12+G$15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N44"/>
  <sheetViews>
    <sheetView tabSelected="1" view="pageLayout" topLeftCell="A7" zoomScaleNormal="100" workbookViewId="0">
      <selection activeCell="E4" sqref="E4:N44"/>
    </sheetView>
  </sheetViews>
  <sheetFormatPr defaultRowHeight="15" x14ac:dyDescent="0.25"/>
  <cols>
    <col min="6" max="6" width="16.125" style="1" bestFit="1" customWidth="1"/>
    <col min="9" max="9" width="9.375" style="5" bestFit="1" customWidth="1"/>
    <col min="10" max="10" width="13.25" style="5" bestFit="1" customWidth="1"/>
    <col min="11" max="11" width="9.75" style="5" bestFit="1" customWidth="1"/>
    <col min="12" max="12" width="8" style="5" hidden="1" customWidth="1"/>
    <col min="13" max="13" width="8.625" style="5" hidden="1" customWidth="1"/>
    <col min="14" max="14" width="7.125" style="5" customWidth="1"/>
  </cols>
  <sheetData>
    <row r="6" spans="6:14" x14ac:dyDescent="0.25">
      <c r="I6" s="12" t="s">
        <v>12</v>
      </c>
      <c r="J6" s="12"/>
      <c r="K6" s="12"/>
      <c r="L6" s="12"/>
      <c r="M6" s="12"/>
      <c r="N6" s="12"/>
    </row>
    <row r="7" spans="6:14" x14ac:dyDescent="0.25">
      <c r="I7" s="2"/>
      <c r="J7" s="2"/>
      <c r="K7" s="2"/>
      <c r="L7" s="2"/>
      <c r="M7" s="2"/>
      <c r="N7" s="2"/>
    </row>
    <row r="8" spans="6:14" x14ac:dyDescent="0.25">
      <c r="I8" s="2" t="s">
        <v>0</v>
      </c>
      <c r="J8" s="2" t="s">
        <v>1</v>
      </c>
      <c r="K8" s="2" t="s">
        <v>2</v>
      </c>
      <c r="L8" s="2" t="s">
        <v>3</v>
      </c>
      <c r="M8" s="2" t="s">
        <v>4</v>
      </c>
      <c r="N8" s="2" t="s">
        <v>5</v>
      </c>
    </row>
    <row r="9" spans="6:14" x14ac:dyDescent="0.25">
      <c r="F9" s="1" t="s">
        <v>6</v>
      </c>
      <c r="G9" s="3">
        <v>0.75600000000000001</v>
      </c>
      <c r="H9" t="s">
        <v>7</v>
      </c>
      <c r="I9" s="8">
        <f>$G$13/6</f>
        <v>1</v>
      </c>
      <c r="J9" s="8">
        <f>I9*10</f>
        <v>10</v>
      </c>
      <c r="K9" s="9">
        <f>I9*60</f>
        <v>60</v>
      </c>
      <c r="L9" s="10">
        <f>K9*(G$12)</f>
        <v>23.750440461138837</v>
      </c>
      <c r="M9" s="11">
        <f>L9*60</f>
        <v>1425.0264276683301</v>
      </c>
      <c r="N9" s="8">
        <f t="shared" ref="N9:N44" si="0">M9/6076.12+G$15</f>
        <v>3.4529013197292041E-2</v>
      </c>
    </row>
    <row r="10" spans="6:14" x14ac:dyDescent="0.25">
      <c r="F10" s="1" t="s">
        <v>8</v>
      </c>
      <c r="G10" s="3">
        <f>2*G9</f>
        <v>1.512</v>
      </c>
      <c r="H10" t="s">
        <v>7</v>
      </c>
      <c r="I10" s="4">
        <f>I9+($G$13/6)</f>
        <v>2</v>
      </c>
      <c r="J10" s="4">
        <f>I10*10</f>
        <v>20</v>
      </c>
      <c r="K10" s="5">
        <f t="shared" ref="K10:K17" si="1">I10*60</f>
        <v>120</v>
      </c>
      <c r="L10" s="6">
        <f>K10*(G$12)</f>
        <v>47.500880922277673</v>
      </c>
      <c r="M10" s="7">
        <f t="shared" ref="M10:M17" si="2">L10*60</f>
        <v>2850.0528553366603</v>
      </c>
      <c r="N10" s="4">
        <f t="shared" si="0"/>
        <v>0.26905802639458409</v>
      </c>
    </row>
    <row r="11" spans="6:14" x14ac:dyDescent="0.25">
      <c r="F11" s="1" t="s">
        <v>9</v>
      </c>
      <c r="G11" s="3">
        <f>PI()*G10</f>
        <v>4.7500880922277675</v>
      </c>
      <c r="H11" t="s">
        <v>7</v>
      </c>
      <c r="I11" s="4">
        <f>I10+($G$13/6)</f>
        <v>3</v>
      </c>
      <c r="J11" s="4">
        <f t="shared" ref="J11:J44" si="3">I11*10</f>
        <v>30</v>
      </c>
      <c r="K11" s="5">
        <f t="shared" si="1"/>
        <v>180</v>
      </c>
      <c r="L11" s="6">
        <f t="shared" ref="L11:L44" si="4">K11*(G$12)</f>
        <v>71.25132138341651</v>
      </c>
      <c r="M11" s="7">
        <f t="shared" si="2"/>
        <v>4275.0792830049904</v>
      </c>
      <c r="N11" s="4">
        <f t="shared" si="0"/>
        <v>0.50358703959187623</v>
      </c>
    </row>
    <row r="12" spans="6:14" x14ac:dyDescent="0.25">
      <c r="F12" s="1" t="s">
        <v>9</v>
      </c>
      <c r="G12" s="3">
        <f>G11/12</f>
        <v>0.39584067435231396</v>
      </c>
      <c r="H12" t="s">
        <v>10</v>
      </c>
      <c r="I12" s="4">
        <f t="shared" ref="I12:I44" si="5">I11+($G$13/6)</f>
        <v>4</v>
      </c>
      <c r="J12" s="4">
        <f t="shared" si="3"/>
        <v>40</v>
      </c>
      <c r="K12" s="5">
        <f t="shared" si="1"/>
        <v>240</v>
      </c>
      <c r="L12" s="6">
        <f t="shared" si="4"/>
        <v>95.001761844555347</v>
      </c>
      <c r="M12" s="7">
        <f t="shared" si="2"/>
        <v>5700.1057106733206</v>
      </c>
      <c r="N12" s="4">
        <f t="shared" si="0"/>
        <v>0.73811605278916814</v>
      </c>
    </row>
    <row r="13" spans="6:14" x14ac:dyDescent="0.25">
      <c r="F13" s="1" t="s">
        <v>11</v>
      </c>
      <c r="G13">
        <v>6</v>
      </c>
      <c r="I13" s="4">
        <f t="shared" si="5"/>
        <v>5</v>
      </c>
      <c r="J13" s="4">
        <f t="shared" si="3"/>
        <v>50</v>
      </c>
      <c r="K13" s="5">
        <f t="shared" si="1"/>
        <v>300</v>
      </c>
      <c r="L13" s="6">
        <f t="shared" si="4"/>
        <v>118.75220230569418</v>
      </c>
      <c r="M13" s="7">
        <f t="shared" si="2"/>
        <v>7125.1321383416507</v>
      </c>
      <c r="N13" s="4">
        <f t="shared" si="0"/>
        <v>0.97264506598646028</v>
      </c>
    </row>
    <row r="14" spans="6:14" x14ac:dyDescent="0.25">
      <c r="I14" s="4">
        <f t="shared" si="5"/>
        <v>6</v>
      </c>
      <c r="J14" s="4">
        <f t="shared" si="3"/>
        <v>60</v>
      </c>
      <c r="K14" s="5">
        <f t="shared" si="1"/>
        <v>360</v>
      </c>
      <c r="L14" s="6">
        <f t="shared" si="4"/>
        <v>142.50264276683302</v>
      </c>
      <c r="M14" s="7">
        <f t="shared" si="2"/>
        <v>8550.1585660099809</v>
      </c>
      <c r="N14" s="4">
        <f t="shared" si="0"/>
        <v>1.2071740791837524</v>
      </c>
    </row>
    <row r="15" spans="6:14" x14ac:dyDescent="0.25">
      <c r="F15" s="1" t="s">
        <v>13</v>
      </c>
      <c r="G15">
        <v>-0.2</v>
      </c>
      <c r="H15" t="s">
        <v>14</v>
      </c>
      <c r="I15" s="4">
        <f t="shared" si="5"/>
        <v>7</v>
      </c>
      <c r="J15" s="4">
        <f t="shared" si="3"/>
        <v>70</v>
      </c>
      <c r="K15" s="5">
        <f t="shared" si="1"/>
        <v>420</v>
      </c>
      <c r="L15" s="6">
        <f t="shared" si="4"/>
        <v>166.25308322797187</v>
      </c>
      <c r="M15" s="7">
        <f t="shared" si="2"/>
        <v>9975.1849936783128</v>
      </c>
      <c r="N15" s="4">
        <f t="shared" si="0"/>
        <v>1.4417030923810448</v>
      </c>
    </row>
    <row r="16" spans="6:14" x14ac:dyDescent="0.25">
      <c r="I16" s="4">
        <f t="shared" si="5"/>
        <v>8</v>
      </c>
      <c r="J16" s="4">
        <f t="shared" si="3"/>
        <v>80</v>
      </c>
      <c r="K16" s="5">
        <f t="shared" si="1"/>
        <v>480</v>
      </c>
      <c r="L16" s="6">
        <f t="shared" si="4"/>
        <v>190.00352368911069</v>
      </c>
      <c r="M16" s="7">
        <f t="shared" si="2"/>
        <v>11400.211421346641</v>
      </c>
      <c r="N16" s="4">
        <f t="shared" si="0"/>
        <v>1.6762321055783365</v>
      </c>
    </row>
    <row r="17" spans="9:14" x14ac:dyDescent="0.25">
      <c r="I17" s="4">
        <f t="shared" si="5"/>
        <v>9</v>
      </c>
      <c r="J17" s="4">
        <f t="shared" si="3"/>
        <v>90</v>
      </c>
      <c r="K17" s="5">
        <f t="shared" si="1"/>
        <v>540</v>
      </c>
      <c r="L17" s="6">
        <f t="shared" si="4"/>
        <v>213.75396415024954</v>
      </c>
      <c r="M17" s="7">
        <f t="shared" si="2"/>
        <v>12825.237849014973</v>
      </c>
      <c r="N17" s="4">
        <f t="shared" si="0"/>
        <v>1.9107611187756286</v>
      </c>
    </row>
    <row r="18" spans="9:14" x14ac:dyDescent="0.25">
      <c r="I18" s="4">
        <f t="shared" si="5"/>
        <v>10</v>
      </c>
      <c r="J18" s="4">
        <f t="shared" si="3"/>
        <v>100</v>
      </c>
      <c r="K18" s="5">
        <f>I18*60</f>
        <v>600</v>
      </c>
      <c r="L18" s="6">
        <f t="shared" si="4"/>
        <v>237.50440461138837</v>
      </c>
      <c r="M18" s="7">
        <f>L18*60</f>
        <v>14250.264276683301</v>
      </c>
      <c r="N18" s="4">
        <f t="shared" si="0"/>
        <v>2.1452901319729203</v>
      </c>
    </row>
    <row r="19" spans="9:14" x14ac:dyDescent="0.25">
      <c r="I19" s="4">
        <f t="shared" si="5"/>
        <v>11</v>
      </c>
      <c r="J19" s="4">
        <f t="shared" si="3"/>
        <v>110</v>
      </c>
      <c r="K19" s="5">
        <f t="shared" ref="K19:K44" si="6">I19*60</f>
        <v>660</v>
      </c>
      <c r="L19" s="6">
        <f t="shared" si="4"/>
        <v>261.25484507252719</v>
      </c>
      <c r="M19" s="7">
        <f t="shared" ref="M19:M44" si="7">L19*60</f>
        <v>15675.290704351632</v>
      </c>
      <c r="N19" s="4">
        <f t="shared" si="0"/>
        <v>2.3798191451702122</v>
      </c>
    </row>
    <row r="20" spans="9:14" x14ac:dyDescent="0.25">
      <c r="I20" s="4">
        <f t="shared" si="5"/>
        <v>12</v>
      </c>
      <c r="J20" s="4">
        <f t="shared" si="3"/>
        <v>120</v>
      </c>
      <c r="K20" s="5">
        <f t="shared" si="6"/>
        <v>720</v>
      </c>
      <c r="L20" s="6">
        <f t="shared" si="4"/>
        <v>285.00528553366604</v>
      </c>
      <c r="M20" s="7">
        <f t="shared" si="7"/>
        <v>17100.317132019962</v>
      </c>
      <c r="N20" s="4">
        <f t="shared" si="0"/>
        <v>2.6143481583675046</v>
      </c>
    </row>
    <row r="21" spans="9:14" x14ac:dyDescent="0.25">
      <c r="I21" s="4">
        <f t="shared" si="5"/>
        <v>13</v>
      </c>
      <c r="J21" s="4">
        <f t="shared" si="3"/>
        <v>130</v>
      </c>
      <c r="K21" s="5">
        <f t="shared" si="6"/>
        <v>780</v>
      </c>
      <c r="L21" s="6">
        <f t="shared" si="4"/>
        <v>308.75572599480489</v>
      </c>
      <c r="M21" s="7">
        <f t="shared" si="7"/>
        <v>18525.343559688292</v>
      </c>
      <c r="N21" s="4">
        <f t="shared" si="0"/>
        <v>2.8488771715647965</v>
      </c>
    </row>
    <row r="22" spans="9:14" x14ac:dyDescent="0.25">
      <c r="I22" s="4">
        <f t="shared" si="5"/>
        <v>14</v>
      </c>
      <c r="J22" s="4">
        <f t="shared" si="3"/>
        <v>140</v>
      </c>
      <c r="K22" s="5">
        <f t="shared" si="6"/>
        <v>840</v>
      </c>
      <c r="L22" s="6">
        <f t="shared" si="4"/>
        <v>332.50616645594374</v>
      </c>
      <c r="M22" s="7">
        <f t="shared" si="7"/>
        <v>19950.369987356626</v>
      </c>
      <c r="N22" s="4">
        <f t="shared" si="0"/>
        <v>3.0834061847620893</v>
      </c>
    </row>
    <row r="23" spans="9:14" x14ac:dyDescent="0.25">
      <c r="I23" s="4">
        <f t="shared" si="5"/>
        <v>15</v>
      </c>
      <c r="J23" s="4">
        <f t="shared" si="3"/>
        <v>150</v>
      </c>
      <c r="K23" s="5">
        <f t="shared" si="6"/>
        <v>900</v>
      </c>
      <c r="L23" s="6">
        <f t="shared" si="4"/>
        <v>356.25660691708254</v>
      </c>
      <c r="M23" s="7">
        <f t="shared" si="7"/>
        <v>21375.396415024952</v>
      </c>
      <c r="N23" s="4">
        <f t="shared" si="0"/>
        <v>3.3179351979593807</v>
      </c>
    </row>
    <row r="24" spans="9:14" x14ac:dyDescent="0.25">
      <c r="I24" s="4">
        <f t="shared" si="5"/>
        <v>16</v>
      </c>
      <c r="J24" s="4">
        <f t="shared" si="3"/>
        <v>160</v>
      </c>
      <c r="K24" s="5">
        <f t="shared" si="6"/>
        <v>960</v>
      </c>
      <c r="L24" s="6">
        <f t="shared" si="4"/>
        <v>380.00704737822139</v>
      </c>
      <c r="M24" s="7">
        <f t="shared" si="7"/>
        <v>22800.422842693282</v>
      </c>
      <c r="N24" s="4">
        <f t="shared" si="0"/>
        <v>3.5524642111566727</v>
      </c>
    </row>
    <row r="25" spans="9:14" x14ac:dyDescent="0.25">
      <c r="I25" s="4">
        <f t="shared" si="5"/>
        <v>17</v>
      </c>
      <c r="J25" s="4">
        <f t="shared" si="3"/>
        <v>170</v>
      </c>
      <c r="K25" s="5">
        <f t="shared" si="6"/>
        <v>1020</v>
      </c>
      <c r="L25" s="6">
        <f t="shared" si="4"/>
        <v>403.75748783936024</v>
      </c>
      <c r="M25" s="7">
        <f t="shared" si="7"/>
        <v>24225.449270361612</v>
      </c>
      <c r="N25" s="4">
        <f t="shared" si="0"/>
        <v>3.7869932243539646</v>
      </c>
    </row>
    <row r="26" spans="9:14" x14ac:dyDescent="0.25">
      <c r="I26" s="4">
        <f t="shared" si="5"/>
        <v>18</v>
      </c>
      <c r="J26" s="4">
        <f t="shared" si="3"/>
        <v>180</v>
      </c>
      <c r="K26" s="5">
        <f t="shared" si="6"/>
        <v>1080</v>
      </c>
      <c r="L26" s="6">
        <f t="shared" si="4"/>
        <v>427.50792830049909</v>
      </c>
      <c r="M26" s="7">
        <f t="shared" si="7"/>
        <v>25650.475698029946</v>
      </c>
      <c r="N26" s="4">
        <f t="shared" si="0"/>
        <v>4.0215222375512569</v>
      </c>
    </row>
    <row r="27" spans="9:14" x14ac:dyDescent="0.25">
      <c r="I27" s="4">
        <f t="shared" si="5"/>
        <v>19</v>
      </c>
      <c r="J27" s="4">
        <f t="shared" si="3"/>
        <v>190</v>
      </c>
      <c r="K27" s="5">
        <f t="shared" si="6"/>
        <v>1140</v>
      </c>
      <c r="L27" s="6">
        <f t="shared" si="4"/>
        <v>451.25836876163794</v>
      </c>
      <c r="M27" s="7">
        <f t="shared" si="7"/>
        <v>27075.502125698276</v>
      </c>
      <c r="N27" s="4">
        <f t="shared" si="0"/>
        <v>4.2560512507485493</v>
      </c>
    </row>
    <row r="28" spans="9:14" x14ac:dyDescent="0.25">
      <c r="I28" s="4">
        <f t="shared" si="5"/>
        <v>20</v>
      </c>
      <c r="J28" s="4">
        <f t="shared" si="3"/>
        <v>200</v>
      </c>
      <c r="K28" s="5">
        <f t="shared" si="6"/>
        <v>1200</v>
      </c>
      <c r="L28" s="6">
        <f t="shared" si="4"/>
        <v>475.00880922277673</v>
      </c>
      <c r="M28" s="7">
        <f t="shared" si="7"/>
        <v>28500.528553366603</v>
      </c>
      <c r="N28" s="4">
        <f t="shared" si="0"/>
        <v>4.4905802639458408</v>
      </c>
    </row>
    <row r="29" spans="9:14" x14ac:dyDescent="0.25">
      <c r="I29" s="4">
        <f t="shared" si="5"/>
        <v>21</v>
      </c>
      <c r="J29" s="4">
        <f t="shared" si="3"/>
        <v>210</v>
      </c>
      <c r="K29" s="5">
        <f t="shared" si="6"/>
        <v>1260</v>
      </c>
      <c r="L29" s="6">
        <f t="shared" si="4"/>
        <v>498.75924968391558</v>
      </c>
      <c r="M29" s="7">
        <f t="shared" si="7"/>
        <v>29925.554981034937</v>
      </c>
      <c r="N29" s="4">
        <f t="shared" si="0"/>
        <v>4.7251092771431331</v>
      </c>
    </row>
    <row r="30" spans="9:14" x14ac:dyDescent="0.25">
      <c r="I30" s="4">
        <f t="shared" si="5"/>
        <v>22</v>
      </c>
      <c r="J30" s="4">
        <f t="shared" si="3"/>
        <v>220</v>
      </c>
      <c r="K30" s="5">
        <f t="shared" si="6"/>
        <v>1320</v>
      </c>
      <c r="L30" s="6">
        <f t="shared" si="4"/>
        <v>522.50969014505438</v>
      </c>
      <c r="M30" s="7">
        <f t="shared" si="7"/>
        <v>31350.581408703263</v>
      </c>
      <c r="N30" s="4">
        <f t="shared" si="0"/>
        <v>4.9596382903404246</v>
      </c>
    </row>
    <row r="31" spans="9:14" x14ac:dyDescent="0.25">
      <c r="I31" s="4">
        <f t="shared" si="5"/>
        <v>23</v>
      </c>
      <c r="J31" s="4">
        <f t="shared" si="3"/>
        <v>230</v>
      </c>
      <c r="K31" s="5">
        <f t="shared" si="6"/>
        <v>1380</v>
      </c>
      <c r="L31" s="6">
        <f t="shared" si="4"/>
        <v>546.26013060619323</v>
      </c>
      <c r="M31" s="7">
        <f t="shared" si="7"/>
        <v>32775.607836371593</v>
      </c>
      <c r="N31" s="4">
        <f t="shared" si="0"/>
        <v>5.1941673035377169</v>
      </c>
    </row>
    <row r="32" spans="9:14" x14ac:dyDescent="0.25">
      <c r="I32" s="4">
        <f t="shared" si="5"/>
        <v>24</v>
      </c>
      <c r="J32" s="4">
        <f t="shared" si="3"/>
        <v>240</v>
      </c>
      <c r="K32" s="5">
        <f t="shared" si="6"/>
        <v>1440</v>
      </c>
      <c r="L32" s="6">
        <f t="shared" si="4"/>
        <v>570.01057106733208</v>
      </c>
      <c r="M32" s="7">
        <f t="shared" si="7"/>
        <v>34200.634264039923</v>
      </c>
      <c r="N32" s="4">
        <f t="shared" si="0"/>
        <v>5.4286963167350093</v>
      </c>
    </row>
    <row r="33" spans="9:14" x14ac:dyDescent="0.25">
      <c r="I33" s="4">
        <f t="shared" si="5"/>
        <v>25</v>
      </c>
      <c r="J33" s="4">
        <f t="shared" si="3"/>
        <v>250</v>
      </c>
      <c r="K33" s="5">
        <f t="shared" si="6"/>
        <v>1500</v>
      </c>
      <c r="L33" s="6">
        <f t="shared" si="4"/>
        <v>593.76101152847093</v>
      </c>
      <c r="M33" s="7">
        <f t="shared" si="7"/>
        <v>35625.660691708254</v>
      </c>
      <c r="N33" s="4">
        <f t="shared" si="0"/>
        <v>5.6632253299323008</v>
      </c>
    </row>
    <row r="34" spans="9:14" x14ac:dyDescent="0.25">
      <c r="I34" s="4">
        <f t="shared" si="5"/>
        <v>26</v>
      </c>
      <c r="J34" s="4">
        <f t="shared" si="3"/>
        <v>260</v>
      </c>
      <c r="K34" s="5">
        <f t="shared" si="6"/>
        <v>1560</v>
      </c>
      <c r="L34" s="6">
        <f t="shared" si="4"/>
        <v>617.51145198960978</v>
      </c>
      <c r="M34" s="7">
        <f t="shared" si="7"/>
        <v>37050.687119376584</v>
      </c>
      <c r="N34" s="4">
        <f t="shared" si="0"/>
        <v>5.8977543431295931</v>
      </c>
    </row>
    <row r="35" spans="9:14" x14ac:dyDescent="0.25">
      <c r="I35" s="4">
        <f t="shared" si="5"/>
        <v>27</v>
      </c>
      <c r="J35" s="4">
        <f t="shared" si="3"/>
        <v>270</v>
      </c>
      <c r="K35" s="5">
        <f t="shared" si="6"/>
        <v>1620</v>
      </c>
      <c r="L35" s="6">
        <f t="shared" si="4"/>
        <v>641.26189245074863</v>
      </c>
      <c r="M35" s="7">
        <f t="shared" si="7"/>
        <v>38475.713547044921</v>
      </c>
      <c r="N35" s="4">
        <f t="shared" si="0"/>
        <v>6.1322833563268864</v>
      </c>
    </row>
    <row r="36" spans="9:14" x14ac:dyDescent="0.25">
      <c r="I36" s="4">
        <f t="shared" si="5"/>
        <v>28</v>
      </c>
      <c r="J36" s="4">
        <f t="shared" si="3"/>
        <v>280</v>
      </c>
      <c r="K36" s="5">
        <f t="shared" si="6"/>
        <v>1680</v>
      </c>
      <c r="L36" s="6">
        <f t="shared" si="4"/>
        <v>665.01233291188748</v>
      </c>
      <c r="M36" s="7">
        <f t="shared" si="7"/>
        <v>39900.739974713251</v>
      </c>
      <c r="N36" s="4">
        <f t="shared" si="0"/>
        <v>6.3668123695241787</v>
      </c>
    </row>
    <row r="37" spans="9:14" x14ac:dyDescent="0.25">
      <c r="I37" s="4">
        <f t="shared" si="5"/>
        <v>29</v>
      </c>
      <c r="J37" s="4">
        <f t="shared" si="3"/>
        <v>290</v>
      </c>
      <c r="K37" s="5">
        <f t="shared" si="6"/>
        <v>1740</v>
      </c>
      <c r="L37" s="6">
        <f t="shared" si="4"/>
        <v>688.76277337302633</v>
      </c>
      <c r="M37" s="7">
        <f t="shared" si="7"/>
        <v>41325.766402381581</v>
      </c>
      <c r="N37" s="4">
        <f t="shared" si="0"/>
        <v>6.6013413827214702</v>
      </c>
    </row>
    <row r="38" spans="9:14" x14ac:dyDescent="0.25">
      <c r="I38" s="4">
        <f t="shared" si="5"/>
        <v>30</v>
      </c>
      <c r="J38" s="4">
        <f t="shared" si="3"/>
        <v>300</v>
      </c>
      <c r="K38" s="5">
        <f t="shared" si="6"/>
        <v>1800</v>
      </c>
      <c r="L38" s="6">
        <f t="shared" si="4"/>
        <v>712.51321383416507</v>
      </c>
      <c r="M38" s="7">
        <f t="shared" si="7"/>
        <v>42750.792830049904</v>
      </c>
      <c r="N38" s="4">
        <f t="shared" si="0"/>
        <v>6.8358703959187617</v>
      </c>
    </row>
    <row r="39" spans="9:14" x14ac:dyDescent="0.25">
      <c r="I39" s="4">
        <f t="shared" si="5"/>
        <v>31</v>
      </c>
      <c r="J39" s="4">
        <f t="shared" si="3"/>
        <v>310</v>
      </c>
      <c r="K39" s="5">
        <f t="shared" si="6"/>
        <v>1860</v>
      </c>
      <c r="L39" s="6">
        <f t="shared" si="4"/>
        <v>736.26365429530392</v>
      </c>
      <c r="M39" s="7">
        <f t="shared" si="7"/>
        <v>44175.819257718234</v>
      </c>
      <c r="N39" s="4">
        <f t="shared" si="0"/>
        <v>7.0703994091160531</v>
      </c>
    </row>
    <row r="40" spans="9:14" x14ac:dyDescent="0.25">
      <c r="I40" s="4">
        <f t="shared" si="5"/>
        <v>32</v>
      </c>
      <c r="J40" s="4">
        <f t="shared" si="3"/>
        <v>320</v>
      </c>
      <c r="K40" s="5">
        <f t="shared" si="6"/>
        <v>1920</v>
      </c>
      <c r="L40" s="6">
        <f t="shared" si="4"/>
        <v>760.01409475644277</v>
      </c>
      <c r="M40" s="7">
        <f t="shared" si="7"/>
        <v>45600.845685386565</v>
      </c>
      <c r="N40" s="4">
        <f t="shared" si="0"/>
        <v>7.3049284223133455</v>
      </c>
    </row>
    <row r="41" spans="9:14" x14ac:dyDescent="0.25">
      <c r="I41" s="4">
        <f t="shared" si="5"/>
        <v>33</v>
      </c>
      <c r="J41" s="4">
        <f t="shared" si="3"/>
        <v>330</v>
      </c>
      <c r="K41" s="5">
        <f t="shared" si="6"/>
        <v>1980</v>
      </c>
      <c r="L41" s="6">
        <f t="shared" si="4"/>
        <v>783.76453521758162</v>
      </c>
      <c r="M41" s="7">
        <f t="shared" si="7"/>
        <v>47025.872113054895</v>
      </c>
      <c r="N41" s="4">
        <f t="shared" si="0"/>
        <v>7.5394574355106379</v>
      </c>
    </row>
    <row r="42" spans="9:14" x14ac:dyDescent="0.25">
      <c r="I42" s="4">
        <f t="shared" si="5"/>
        <v>34</v>
      </c>
      <c r="J42" s="4">
        <f t="shared" si="3"/>
        <v>340</v>
      </c>
      <c r="K42" s="5">
        <f t="shared" si="6"/>
        <v>2040</v>
      </c>
      <c r="L42" s="6">
        <f t="shared" si="4"/>
        <v>807.51497567872048</v>
      </c>
      <c r="M42" s="7">
        <f t="shared" si="7"/>
        <v>48450.898540723225</v>
      </c>
      <c r="N42" s="4">
        <f t="shared" si="0"/>
        <v>7.7739864487079293</v>
      </c>
    </row>
    <row r="43" spans="9:14" x14ac:dyDescent="0.25">
      <c r="I43" s="4">
        <f t="shared" si="5"/>
        <v>35</v>
      </c>
      <c r="J43" s="4">
        <f t="shared" si="3"/>
        <v>350</v>
      </c>
      <c r="K43" s="5">
        <f t="shared" si="6"/>
        <v>2100</v>
      </c>
      <c r="L43" s="6">
        <f t="shared" si="4"/>
        <v>831.26541613985933</v>
      </c>
      <c r="M43" s="7">
        <f t="shared" si="7"/>
        <v>49875.924968391562</v>
      </c>
      <c r="N43" s="4">
        <f t="shared" si="0"/>
        <v>8.0085154619052243</v>
      </c>
    </row>
    <row r="44" spans="9:14" x14ac:dyDescent="0.25">
      <c r="I44" s="4">
        <f t="shared" si="5"/>
        <v>36</v>
      </c>
      <c r="J44" s="4">
        <f t="shared" si="3"/>
        <v>360</v>
      </c>
      <c r="K44" s="5">
        <f t="shared" si="6"/>
        <v>2160</v>
      </c>
      <c r="L44" s="6">
        <f t="shared" si="4"/>
        <v>855.01585660099818</v>
      </c>
      <c r="M44" s="7">
        <f t="shared" si="7"/>
        <v>51300.951396059892</v>
      </c>
      <c r="N44" s="4">
        <f t="shared" si="0"/>
        <v>8.2430444751025149</v>
      </c>
    </row>
  </sheetData>
  <mergeCells count="1">
    <mergeCell ref="I6:N6"/>
  </mergeCells>
  <pageMargins left="0.25" right="0.25" top="0.75" bottom="0.75" header="0.3" footer="0.3"/>
  <pageSetup orientation="portrait" horizontalDpi="4294967293" r:id="rId1"/>
  <headerFooter>
    <oddFooter>&amp;C&amp;D</oddFooter>
  </headerFooter>
  <ignoredErrors>
    <ignoredError sqref="I9:I4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2022-06-01T11:51:01Z</cp:lastPrinted>
  <dcterms:created xsi:type="dcterms:W3CDTF">2021-11-03T15:40:32Z</dcterms:created>
  <dcterms:modified xsi:type="dcterms:W3CDTF">2022-06-01T11:52:32Z</dcterms:modified>
</cp:coreProperties>
</file>